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CR\BUS 132\"/>
    </mc:Choice>
  </mc:AlternateContent>
  <xr:revisionPtr revIDLastSave="0" documentId="8_{4954065E-723A-4C50-B6F9-6ABDE5C72137}" xr6:coauthVersionLast="45" xr6:coauthVersionMax="45" xr10:uidLastSave="{00000000-0000-0000-0000-000000000000}"/>
  <bookViews>
    <workbookView xWindow="-120" yWindow="510" windowWidth="24060" windowHeight="153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1" l="1"/>
  <c r="G44" i="1"/>
  <c r="G42" i="1"/>
  <c r="G41" i="1"/>
  <c r="G40" i="1"/>
  <c r="G39" i="1"/>
  <c r="E19" i="1"/>
  <c r="E20" i="1" s="1"/>
  <c r="C41" i="1"/>
  <c r="C40" i="1"/>
  <c r="F44" i="1"/>
  <c r="F42" i="1"/>
  <c r="F41" i="1"/>
  <c r="F40" i="1"/>
  <c r="F39" i="1"/>
  <c r="F37" i="1"/>
  <c r="F36" i="1"/>
  <c r="F35" i="1"/>
  <c r="F38" i="1" s="1"/>
  <c r="C36" i="1"/>
  <c r="C35" i="1"/>
  <c r="C33" i="1"/>
  <c r="C32" i="1"/>
  <c r="C23" i="1"/>
  <c r="C25" i="1" s="1"/>
  <c r="C17" i="1"/>
  <c r="C15" i="1"/>
  <c r="C18" i="1" s="1"/>
  <c r="C14" i="1"/>
  <c r="C16" i="1" s="1"/>
  <c r="F10" i="1"/>
  <c r="C9" i="1"/>
  <c r="C26" i="1" s="1"/>
  <c r="C8" i="1"/>
  <c r="C10" i="1" s="1"/>
  <c r="C7" i="1"/>
  <c r="D19" i="1" l="1"/>
  <c r="E11" i="1"/>
  <c r="D28" i="1" s="1"/>
  <c r="C24" i="1"/>
  <c r="C27" i="1" s="1"/>
</calcChain>
</file>

<file path=xl/sharedStrings.xml><?xml version="1.0" encoding="utf-8"?>
<sst xmlns="http://schemas.openxmlformats.org/spreadsheetml/2006/main" count="57" uniqueCount="34">
  <si>
    <t xml:space="preserve">Selling price </t>
  </si>
  <si>
    <t xml:space="preserve">Variable cost </t>
  </si>
  <si>
    <t xml:space="preserve">Fixed costs </t>
  </si>
  <si>
    <t>Quantity</t>
  </si>
  <si>
    <t>EBIT</t>
  </si>
  <si>
    <t>EBIT=0</t>
  </si>
  <si>
    <t>DOL</t>
  </si>
  <si>
    <r>
      <t>Q</t>
    </r>
    <r>
      <rPr>
        <vertAlign val="subscript"/>
        <sz val="14"/>
        <color theme="1"/>
        <rFont val="Calibri"/>
        <family val="2"/>
        <scheme val="minor"/>
      </rPr>
      <t>BE</t>
    </r>
  </si>
  <si>
    <t>Sales</t>
  </si>
  <si>
    <t>growth rate</t>
  </si>
  <si>
    <t>New Q</t>
  </si>
  <si>
    <t>New EBIT =EBIT[1+DOL*g]</t>
  </si>
  <si>
    <t>If Quantity increases by 20% by how much EBIT changes?</t>
  </si>
  <si>
    <t>If Quantity decreases by 20% by how much EBIT changes?</t>
  </si>
  <si>
    <t>Debt</t>
  </si>
  <si>
    <t>Cost of Debt</t>
  </si>
  <si>
    <t>Interest Payment</t>
  </si>
  <si>
    <t>Dol= (EBIT+F)/EBIT</t>
  </si>
  <si>
    <t>DOFL= EBIT/(EBIT-I)</t>
  </si>
  <si>
    <t>DTL = (EBIT+F)/(EBIT - I)</t>
  </si>
  <si>
    <t>DTL=DOL X DOFL</t>
  </si>
  <si>
    <t>Plan B: 25% debt at 8% interest rate</t>
  </si>
  <si>
    <t>New EPS= EPS (1+ DTLx g)</t>
  </si>
  <si>
    <t>NEw EPS</t>
  </si>
  <si>
    <t>EPS</t>
  </si>
  <si>
    <t>g</t>
  </si>
  <si>
    <t>Interest PMT</t>
  </si>
  <si>
    <t>EBT</t>
  </si>
  <si>
    <t>Shares</t>
  </si>
  <si>
    <t>Tax (50%)</t>
  </si>
  <si>
    <t>Net Income</t>
  </si>
  <si>
    <t>if EBIT</t>
  </si>
  <si>
    <t>Doubles</t>
  </si>
  <si>
    <t xml:space="preserve">Example 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</si>
</sst>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6" formatCode="_(&quot;$&quot;* #,##0.0_);_(&quot;$&quot;* \(#,##0.0\);_(&quot;$&quot;* &quot;-&quot;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readingOrder="1"/>
    </xf>
    <xf numFmtId="0" fontId="2" fillId="0" borderId="0" xfId="0" applyFont="1" applyAlignment="1">
      <alignment horizontal="left"/>
    </xf>
    <xf numFmtId="6" fontId="0" fillId="0" borderId="0" xfId="0" applyNumberFormat="1"/>
    <xf numFmtId="0" fontId="0" fillId="0" borderId="0" xfId="0" applyNumberFormat="1"/>
    <xf numFmtId="0" fontId="3" fillId="0" borderId="0" xfId="0" applyFont="1" applyAlignment="1">
      <alignment readingOrder="1"/>
    </xf>
    <xf numFmtId="0" fontId="3" fillId="0" borderId="0" xfId="0" applyFont="1" applyAlignment="1">
      <alignment horizontal="left"/>
    </xf>
    <xf numFmtId="0" fontId="4" fillId="0" borderId="0" xfId="0" applyFont="1"/>
    <xf numFmtId="0" fontId="0" fillId="0" borderId="0" xfId="0" applyNumberFormat="1" applyAlignment="1">
      <alignment horizontal="center"/>
    </xf>
    <xf numFmtId="9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0" fontId="6" fillId="0" borderId="0" xfId="0" applyFont="1"/>
    <xf numFmtId="0" fontId="6" fillId="0" borderId="1" xfId="0" applyFont="1" applyBorder="1"/>
    <xf numFmtId="0" fontId="0" fillId="0" borderId="1" xfId="0" applyBorder="1"/>
    <xf numFmtId="8" fontId="0" fillId="0" borderId="0" xfId="0" applyNumberFormat="1"/>
    <xf numFmtId="0" fontId="3" fillId="0" borderId="1" xfId="0" applyFont="1" applyBorder="1" applyAlignment="1">
      <alignment horizontal="left"/>
    </xf>
    <xf numFmtId="6" fontId="0" fillId="0" borderId="1" xfId="0" applyNumberFormat="1" applyBorder="1"/>
    <xf numFmtId="166" fontId="0" fillId="0" borderId="0" xfId="0" applyNumberFormat="1"/>
    <xf numFmtId="44" fontId="0" fillId="0" borderId="0" xfId="0" applyNumberFormat="1"/>
    <xf numFmtId="9" fontId="0" fillId="0" borderId="0" xfId="2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21</xdr:col>
      <xdr:colOff>556552</xdr:colOff>
      <xdr:row>26</xdr:row>
      <xdr:rowOff>24097</xdr:rowOff>
    </xdr:to>
    <xdr:pic>
      <xdr:nvPicPr>
        <xdr:cNvPr id="2" name="Picture 1" descr="The table is divided into three sections: plans Ay, B, and C. Each section has six columns which read as follows from left to right: E B I T, interest, E B T, Taxes, Net income to common shareholders, earnings per share. E B T = E B I T minus interest. Taxes = E B T times 0.5. Net income to common shareholders = E B T minus taxes. By row, the information for each plan is as follows Plan Ay: 0 percent debt, 200,000 common equity, 2,000 shares. Row 1: all columns = 0 dollars. Row 2: 20,000 dollars, 0 dollars, 20,000 dollars, 10,000 dollars, 10,000 dollars, 5.00 dollars. Row 3: 40,000 dollars, 0 dollars, 40,000 dollars, 20,000 dollars, 20,000 dollars, 10.00 dollars. Together, rows 2 and 3 represent 100 percent. Row 4: 60,000 dollars, 0 dollars, 60,000 dollars, 30,000 dollars, 30,000 dollars, 15.00 dollars. Row 5: 80,000 dollars, 0 dollars, 80,000 dollars, 40,000 dollars, 40,000 dollars, 20.00 dollars. Plan B: 25 percent debt, 8 percent interest rate, 150,000 dollars common equity, 1,500 shares. Row 1: 0 dollars, 4,000 dollars, negative 4,000 dollars, negative 2,000 dollars, negative 2,000 dollars, negative 1.33 dollars. Row 2: 20,000 dollars, 4,000 dollars, 16,000 dollars, 8,000 dollars, 8,000 dollars, 5.33 dollars. Row 3: 40,000 dollars, 4,000 dollars, 36,000 dollars, 18,000 dollars, 18,000 dollars, 12.00 dollars. Together, rows 2 and 3 represent 125 percent. Row 4: 60,000 dollars, 4,000 dollars, 56,000 dollars, 28,000 dollars, 28,000 dollars, 18.67 dollars. Row 5: 80,000 dollars, 4,000 dollars, 76,000 dollars, 38,000 dollars, 38,000 dollars, 25.33 dollars. Plan C: 40 percent debt, 8 percent interest rate, 120,000 dollars common equity, 1,200 shares. Row 1: 0 dollars, 6,400 dollars, negative 6,400 dollars, negative 13,200 dollars, negative 3,200 dollars, negative 2.67 dollars. Row 2: 20,000 dollars, 6,400 dollars, 13,600 dollars, 6,800 dollars, 6,800 dollars, 5.67 dollars. Row 3: 40,000 dollars, 6,400 dollars, 33,600 dollars, 16,800 dollars, 16,800 dollars, 14.00 dollars. Together, rows 2 and 3 represent 147 percent. Row 4: 60,000 dollars, 6,400 dollars, 53,600 dollars, 26,800 dollars, 26,800 dollars, 22.33 dollars. Row 5: 80,000 dollars, 6,400 dollars, 73,600 dollars, 36,800 dollars, 36,800 dollars, 30.67 dollars. Note: The negative tax bills for plans B and C recognize the credit arising from the carryback and carryforward provision of the tax code.">
          <a:extLst>
            <a:ext uri="{FF2B5EF4-FFF2-40B4-BE49-F238E27FC236}">
              <a16:creationId xmlns:a16="http://schemas.microsoft.com/office/drawing/2014/main" id="{97DA6540-8502-4336-B538-BB279F3B2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5" y="666750"/>
          <a:ext cx="7262152" cy="45770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5"/>
  <sheetViews>
    <sheetView tabSelected="1" topLeftCell="A13" workbookViewId="0">
      <selection activeCell="I33" sqref="I33"/>
    </sheetView>
  </sheetViews>
  <sheetFormatPr defaultRowHeight="15" x14ac:dyDescent="0.25"/>
  <cols>
    <col min="2" max="2" width="21.140625" customWidth="1"/>
    <col min="3" max="3" width="12.5703125" bestFit="1" customWidth="1"/>
    <col min="5" max="5" width="16.140625" bestFit="1" customWidth="1"/>
    <col min="6" max="6" width="9.5703125" bestFit="1" customWidth="1"/>
    <col min="7" max="7" width="9.85546875" bestFit="1" customWidth="1"/>
  </cols>
  <sheetData>
    <row r="2" spans="2:6" ht="18.75" x14ac:dyDescent="0.3">
      <c r="B2" s="1" t="s">
        <v>0</v>
      </c>
      <c r="C2" s="3">
        <v>10</v>
      </c>
    </row>
    <row r="3" spans="2:6" ht="18.75" x14ac:dyDescent="0.3">
      <c r="B3" s="1" t="s">
        <v>1</v>
      </c>
      <c r="C3" s="3">
        <v>6</v>
      </c>
    </row>
    <row r="4" spans="2:6" ht="18.75" x14ac:dyDescent="0.3">
      <c r="B4" s="2" t="s">
        <v>2</v>
      </c>
      <c r="C4" s="3">
        <v>100000</v>
      </c>
    </row>
    <row r="5" spans="2:6" x14ac:dyDescent="0.25">
      <c r="B5" t="s">
        <v>3</v>
      </c>
      <c r="C5" s="4">
        <v>30000</v>
      </c>
    </row>
    <row r="7" spans="2:6" x14ac:dyDescent="0.25">
      <c r="B7" t="s">
        <v>8</v>
      </c>
      <c r="C7" s="3">
        <f>C5*C2</f>
        <v>300000</v>
      </c>
    </row>
    <row r="8" spans="2:6" ht="15.75" x14ac:dyDescent="0.25">
      <c r="B8" s="5" t="s">
        <v>1</v>
      </c>
      <c r="C8" s="3">
        <f>C5*C3</f>
        <v>180000</v>
      </c>
    </row>
    <row r="9" spans="2:6" ht="15.75" x14ac:dyDescent="0.25">
      <c r="B9" s="6" t="s">
        <v>2</v>
      </c>
      <c r="C9" s="3">
        <f>C4</f>
        <v>100000</v>
      </c>
    </row>
    <row r="10" spans="2:6" ht="20.25" x14ac:dyDescent="0.35">
      <c r="B10" t="s">
        <v>4</v>
      </c>
      <c r="C10" s="3">
        <f>C7-C8-C9</f>
        <v>20000</v>
      </c>
      <c r="D10" t="s">
        <v>5</v>
      </c>
      <c r="E10" s="7" t="s">
        <v>7</v>
      </c>
      <c r="F10" s="4">
        <f>C4/(C2-C3)</f>
        <v>25000</v>
      </c>
    </row>
    <row r="11" spans="2:6" x14ac:dyDescent="0.25">
      <c r="B11" t="s">
        <v>17</v>
      </c>
      <c r="D11" t="s">
        <v>6</v>
      </c>
      <c r="E11" s="8">
        <f>(C10+C4)/C10</f>
        <v>6</v>
      </c>
    </row>
    <row r="12" spans="2:6" x14ac:dyDescent="0.25">
      <c r="B12" t="s">
        <v>12</v>
      </c>
    </row>
    <row r="13" spans="2:6" x14ac:dyDescent="0.25">
      <c r="B13" t="s">
        <v>9</v>
      </c>
      <c r="C13" s="9">
        <v>0.2</v>
      </c>
    </row>
    <row r="14" spans="2:6" x14ac:dyDescent="0.25">
      <c r="B14" t="s">
        <v>10</v>
      </c>
      <c r="C14">
        <f>C5*(1+C13)</f>
        <v>36000</v>
      </c>
    </row>
    <row r="15" spans="2:6" x14ac:dyDescent="0.25">
      <c r="B15" t="s">
        <v>8</v>
      </c>
      <c r="C15" s="10">
        <f>C2*C14</f>
        <v>360000</v>
      </c>
    </row>
    <row r="16" spans="2:6" ht="15.75" x14ac:dyDescent="0.25">
      <c r="B16" s="5" t="s">
        <v>1</v>
      </c>
      <c r="C16" s="3">
        <f>C3*C14</f>
        <v>216000</v>
      </c>
    </row>
    <row r="17" spans="2:6" ht="15.75" x14ac:dyDescent="0.25">
      <c r="B17" s="6" t="s">
        <v>2</v>
      </c>
      <c r="C17" s="3">
        <f>C9</f>
        <v>100000</v>
      </c>
    </row>
    <row r="18" spans="2:6" x14ac:dyDescent="0.25">
      <c r="B18" t="s">
        <v>4</v>
      </c>
      <c r="C18" s="11">
        <f>C15-C16-C17</f>
        <v>44000</v>
      </c>
    </row>
    <row r="19" spans="2:6" x14ac:dyDescent="0.25">
      <c r="B19" t="s">
        <v>11</v>
      </c>
      <c r="D19">
        <f>C10*(1+E11*C13)</f>
        <v>44000</v>
      </c>
      <c r="E19" s="18">
        <f>C18*0.5</f>
        <v>22000</v>
      </c>
    </row>
    <row r="20" spans="2:6" x14ac:dyDescent="0.25">
      <c r="E20" s="19">
        <f>E19/1500</f>
        <v>14.666666666666666</v>
      </c>
    </row>
    <row r="21" spans="2:6" x14ac:dyDescent="0.25">
      <c r="B21" t="s">
        <v>13</v>
      </c>
    </row>
    <row r="22" spans="2:6" x14ac:dyDescent="0.25">
      <c r="B22" t="s">
        <v>9</v>
      </c>
      <c r="C22" s="9">
        <v>-0.2</v>
      </c>
    </row>
    <row r="23" spans="2:6" x14ac:dyDescent="0.25">
      <c r="B23" t="s">
        <v>10</v>
      </c>
      <c r="C23">
        <f>C5*(1+C22)</f>
        <v>24000</v>
      </c>
    </row>
    <row r="24" spans="2:6" x14ac:dyDescent="0.25">
      <c r="B24" t="s">
        <v>8</v>
      </c>
      <c r="C24" s="10">
        <f>C2*C23</f>
        <v>240000</v>
      </c>
    </row>
    <row r="25" spans="2:6" ht="15.75" x14ac:dyDescent="0.25">
      <c r="B25" s="5" t="s">
        <v>1</v>
      </c>
      <c r="C25" s="3">
        <f>C3*C23</f>
        <v>144000</v>
      </c>
    </row>
    <row r="26" spans="2:6" ht="15.75" x14ac:dyDescent="0.25">
      <c r="B26" s="6" t="s">
        <v>2</v>
      </c>
      <c r="C26" s="3">
        <f>C9</f>
        <v>100000</v>
      </c>
    </row>
    <row r="27" spans="2:6" x14ac:dyDescent="0.25">
      <c r="B27" t="s">
        <v>4</v>
      </c>
      <c r="C27" s="11">
        <f>C24-C25-C26</f>
        <v>-4000</v>
      </c>
    </row>
    <row r="28" spans="2:6" x14ac:dyDescent="0.25">
      <c r="B28" t="s">
        <v>11</v>
      </c>
      <c r="D28">
        <f>C10*(1+E11*C22)</f>
        <v>-4000.0000000000036</v>
      </c>
    </row>
    <row r="29" spans="2:6" x14ac:dyDescent="0.25">
      <c r="B29" s="13" t="s">
        <v>21</v>
      </c>
      <c r="C29" s="14"/>
    </row>
    <row r="30" spans="2:6" ht="18.75" x14ac:dyDescent="0.3">
      <c r="B30" t="s">
        <v>14</v>
      </c>
      <c r="C30" s="3">
        <v>50000</v>
      </c>
      <c r="E30" s="1" t="s">
        <v>0</v>
      </c>
      <c r="F30" s="3">
        <v>10</v>
      </c>
    </row>
    <row r="31" spans="2:6" ht="18.75" x14ac:dyDescent="0.3">
      <c r="B31" t="s">
        <v>15</v>
      </c>
      <c r="C31">
        <v>0.08</v>
      </c>
      <c r="E31" s="1" t="s">
        <v>1</v>
      </c>
      <c r="F31" s="3">
        <v>6</v>
      </c>
    </row>
    <row r="32" spans="2:6" ht="18.75" x14ac:dyDescent="0.3">
      <c r="B32" t="s">
        <v>16</v>
      </c>
      <c r="C32" s="3">
        <f>C30*C31</f>
        <v>4000</v>
      </c>
      <c r="E32" s="2" t="s">
        <v>2</v>
      </c>
      <c r="F32" s="3">
        <v>100000</v>
      </c>
    </row>
    <row r="33" spans="2:9" x14ac:dyDescent="0.25">
      <c r="B33" s="12" t="s">
        <v>18</v>
      </c>
      <c r="C33" s="12">
        <f>C10/(C10-C32)</f>
        <v>1.25</v>
      </c>
      <c r="E33" t="s">
        <v>3</v>
      </c>
      <c r="F33" s="4">
        <v>30000</v>
      </c>
      <c r="I33" t="s">
        <v>33</v>
      </c>
    </row>
    <row r="35" spans="2:9" x14ac:dyDescent="0.25">
      <c r="B35" s="12" t="s">
        <v>19</v>
      </c>
      <c r="C35">
        <f>(C10+C4)/(C10-C32)</f>
        <v>7.5</v>
      </c>
      <c r="E35" t="s">
        <v>8</v>
      </c>
      <c r="F35" s="3">
        <f>F33*F30</f>
        <v>300000</v>
      </c>
      <c r="G35" t="s">
        <v>31</v>
      </c>
    </row>
    <row r="36" spans="2:9" ht="15.75" x14ac:dyDescent="0.25">
      <c r="B36" s="12" t="s">
        <v>20</v>
      </c>
      <c r="C36">
        <f>E11*C33</f>
        <v>7.5</v>
      </c>
      <c r="E36" s="5" t="s">
        <v>1</v>
      </c>
      <c r="F36" s="3">
        <f>F33*F31</f>
        <v>180000</v>
      </c>
      <c r="G36" t="s">
        <v>32</v>
      </c>
    </row>
    <row r="37" spans="2:9" ht="15.75" x14ac:dyDescent="0.25">
      <c r="B37" s="12" t="s">
        <v>22</v>
      </c>
      <c r="E37" s="16" t="s">
        <v>2</v>
      </c>
      <c r="F37" s="17">
        <f>F32</f>
        <v>100000</v>
      </c>
      <c r="G37" s="14"/>
    </row>
    <row r="38" spans="2:9" x14ac:dyDescent="0.25">
      <c r="B38" t="s">
        <v>24</v>
      </c>
      <c r="C38" s="15">
        <v>5</v>
      </c>
      <c r="E38" t="s">
        <v>4</v>
      </c>
      <c r="F38" s="3">
        <f>F35-F36-F37</f>
        <v>20000</v>
      </c>
      <c r="G38" s="3">
        <v>40000</v>
      </c>
    </row>
    <row r="39" spans="2:9" x14ac:dyDescent="0.25">
      <c r="B39" t="s">
        <v>25</v>
      </c>
      <c r="C39" s="9">
        <v>0.1</v>
      </c>
      <c r="E39" s="14" t="s">
        <v>26</v>
      </c>
      <c r="F39" s="17">
        <f>-C32</f>
        <v>-4000</v>
      </c>
      <c r="G39" s="3">
        <f>F39</f>
        <v>-4000</v>
      </c>
    </row>
    <row r="40" spans="2:9" x14ac:dyDescent="0.25">
      <c r="B40" t="s">
        <v>23</v>
      </c>
      <c r="C40" s="15">
        <f>C38*(1+C36*C39)</f>
        <v>8.75</v>
      </c>
      <c r="E40" t="s">
        <v>27</v>
      </c>
      <c r="F40" s="3">
        <f>F38+F39</f>
        <v>16000</v>
      </c>
      <c r="G40" s="3">
        <f>G38+G39</f>
        <v>36000</v>
      </c>
    </row>
    <row r="41" spans="2:9" x14ac:dyDescent="0.25">
      <c r="C41">
        <f>5.33/5</f>
        <v>1.0660000000000001</v>
      </c>
      <c r="E41" s="14" t="s">
        <v>29</v>
      </c>
      <c r="F41" s="17">
        <f>-0.5*F40</f>
        <v>-8000</v>
      </c>
      <c r="G41" s="17">
        <f>-0.5*G40</f>
        <v>-18000</v>
      </c>
    </row>
    <row r="42" spans="2:9" x14ac:dyDescent="0.25">
      <c r="E42" t="s">
        <v>30</v>
      </c>
      <c r="F42" s="3">
        <f>F40+F41</f>
        <v>8000</v>
      </c>
      <c r="G42" s="3">
        <f>G40+G41</f>
        <v>18000</v>
      </c>
    </row>
    <row r="43" spans="2:9" x14ac:dyDescent="0.25">
      <c r="E43" s="14" t="s">
        <v>28</v>
      </c>
      <c r="F43" s="14">
        <v>1500</v>
      </c>
      <c r="G43" s="14">
        <v>1500</v>
      </c>
    </row>
    <row r="44" spans="2:9" x14ac:dyDescent="0.25">
      <c r="E44" t="s">
        <v>24</v>
      </c>
      <c r="F44" s="15">
        <f>F42/F43</f>
        <v>5.333333333333333</v>
      </c>
      <c r="G44" s="15">
        <f>G42/G43</f>
        <v>12</v>
      </c>
    </row>
    <row r="45" spans="2:9" x14ac:dyDescent="0.25">
      <c r="E45" t="s">
        <v>9</v>
      </c>
      <c r="F45" s="20">
        <f>G44/F44-1</f>
        <v>1.25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Javad</dc:creator>
  <cp:lastModifiedBy>Javad</cp:lastModifiedBy>
  <dcterms:created xsi:type="dcterms:W3CDTF">2020-02-25T03:33:40Z</dcterms:created>
  <dcterms:modified xsi:type="dcterms:W3CDTF">2020-03-02T18:00:37Z</dcterms:modified>
</cp:coreProperties>
</file>